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av\Desktop\Poland\2025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53" i="1"/>
  <c r="C44" i="1"/>
  <c r="D28" i="1"/>
  <c r="D27" i="1"/>
  <c r="D26" i="1"/>
  <c r="D25" i="1"/>
  <c r="D24" i="1"/>
  <c r="C24" i="1" s="1"/>
  <c r="D23" i="1"/>
  <c r="D22" i="1"/>
  <c r="D21" i="1"/>
  <c r="D20" i="1"/>
  <c r="E30" i="1" s="1"/>
  <c r="D13" i="1"/>
  <c r="D11" i="1"/>
  <c r="D10" i="1"/>
  <c r="E16" i="1" s="1"/>
  <c r="C11" i="1" l="1"/>
  <c r="F32" i="1"/>
  <c r="C10" i="1"/>
  <c r="C16" i="1" s="1"/>
  <c r="C25" i="1"/>
  <c r="C27" i="1"/>
  <c r="C26" i="1"/>
  <c r="C28" i="1"/>
  <c r="C21" i="1"/>
  <c r="C22" i="1"/>
  <c r="C23" i="1"/>
  <c r="C20" i="1"/>
  <c r="C30" i="1" l="1"/>
</calcChain>
</file>

<file path=xl/sharedStrings.xml><?xml version="1.0" encoding="utf-8"?>
<sst xmlns="http://schemas.openxmlformats.org/spreadsheetml/2006/main" count="50" uniqueCount="37">
  <si>
    <r>
      <t xml:space="preserve"> Ukraine Ministry </t>
    </r>
    <r>
      <rPr>
        <b/>
        <sz val="20"/>
        <color theme="1"/>
        <rFont val="KaiTi"/>
        <family val="3"/>
      </rPr>
      <t>烏克蘭事工</t>
    </r>
  </si>
  <si>
    <t>2025 June Account Summary</t>
  </si>
  <si>
    <t>Incomes 收入 (USD 美元)</t>
  </si>
  <si>
    <t>%</t>
  </si>
  <si>
    <t>PCCC Donation 所有经过 华沙华人教会的奉献</t>
  </si>
  <si>
    <t>USChurch Donations 教会奉献</t>
  </si>
  <si>
    <t>Individual (Spain) Donation 個人奉献</t>
  </si>
  <si>
    <t>K-PACT Donation 所有经过 K-PACT 的奉献</t>
  </si>
  <si>
    <t>Taiwan Donation 台湾奉献</t>
  </si>
  <si>
    <t>Total Inc 总收入 </t>
  </si>
  <si>
    <t>Expenses支出 (USD 美元)</t>
  </si>
  <si>
    <t>Administration 行政</t>
  </si>
  <si>
    <t>Food, Supplies &amp; Auto  食物用品</t>
  </si>
  <si>
    <t>Mission Conference Deposits  乌克兰宣教酒店定金</t>
  </si>
  <si>
    <t>Ministry Expenses  事工费</t>
  </si>
  <si>
    <t>Penecostal Church Ministry 五旬節教會事工</t>
  </si>
  <si>
    <t>Accounting 会计费</t>
  </si>
  <si>
    <r>
      <rPr>
        <sz val="10"/>
        <color theme="1"/>
        <rFont val="Arial Narrow"/>
        <family val="2"/>
      </rPr>
      <t>Wages</t>
    </r>
    <r>
      <rPr>
        <sz val="10"/>
        <color theme="1"/>
        <rFont val="宋体"/>
        <family val="3"/>
        <charset val="134"/>
      </rPr>
      <t xml:space="preserve">  波兰语老师 &amp;晨曦姐妹工资</t>
    </r>
  </si>
  <si>
    <t xml:space="preserve"> </t>
  </si>
  <si>
    <t>Orphanage  帮助孤儿院孤儿</t>
  </si>
  <si>
    <t>Food &amp; Meds fpr refugees 帮助]难民 买食物药品</t>
  </si>
  <si>
    <t>Total Exp 总支出</t>
  </si>
  <si>
    <t>Net  結余 (USD 美元)</t>
  </si>
  <si>
    <t>Total Net 总結余</t>
  </si>
  <si>
    <t>Bank Account Record 銀行户口 記錄 (USD 美元)</t>
  </si>
  <si>
    <t>June 01 2025</t>
  </si>
  <si>
    <t>Beginning Balance 期初余额</t>
  </si>
  <si>
    <t>Total Income 总收入 </t>
  </si>
  <si>
    <t>Total Expenses 总支出</t>
  </si>
  <si>
    <t>June 30  2025</t>
  </si>
  <si>
    <t>Ending Balance 期末余额</t>
  </si>
  <si>
    <t>Bank Account Record 銀行户口 記錄 (EUR 欧元)</t>
  </si>
  <si>
    <t>Bank Account Record 銀行户口 記錄 (PLN 兹罗 元)</t>
  </si>
  <si>
    <t>Disclaimer:</t>
  </si>
  <si>
    <t>This financial summary is compiled based on the information provided by</t>
  </si>
  <si>
    <t>the Foundation.  No detailed analysis nor verification of expenses were</t>
  </si>
  <si>
    <t>conducted.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</si>
</sst>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$-409]* #,##0.00_);_([$$-409]* \(#,##0.00\);_([$$-409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KaiTi"/>
      <family val="3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Calibri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宋体"/>
      <family val="3"/>
      <charset val="134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10" fontId="7" fillId="0" borderId="0" xfId="3" applyNumberFormat="1" applyFont="1" applyAlignment="1">
      <alignment horizontal="center" vertical="center"/>
    </xf>
    <xf numFmtId="43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0" fontId="7" fillId="0" borderId="0" xfId="3" applyNumberFormat="1" applyFont="1" applyBorder="1" applyAlignment="1">
      <alignment horizontal="center" vertical="center"/>
    </xf>
    <xf numFmtId="43" fontId="7" fillId="0" borderId="0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0" fontId="7" fillId="0" borderId="1" xfId="3" applyNumberFormat="1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10" fontId="7" fillId="0" borderId="0" xfId="0" applyNumberFormat="1" applyFont="1" applyAlignment="1">
      <alignment horizontal="center" vertical="center"/>
    </xf>
    <xf numFmtId="43" fontId="7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43" fontId="7" fillId="0" borderId="0" xfId="1" applyNumberFormat="1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3" fontId="8" fillId="0" borderId="2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43" fontId="8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5" fontId="14" fillId="0" borderId="9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4" fontId="7" fillId="0" borderId="10" xfId="2" applyNumberFormat="1" applyFont="1" applyBorder="1" applyAlignment="1">
      <alignment horizontal="center" vertical="center"/>
    </xf>
    <xf numFmtId="44" fontId="7" fillId="0" borderId="11" xfId="2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vertical="center"/>
    </xf>
    <xf numFmtId="44" fontId="7" fillId="0" borderId="0" xfId="2" applyNumberFormat="1" applyFont="1" applyBorder="1" applyAlignment="1">
      <alignment horizontal="center" vertical="center"/>
    </xf>
    <xf numFmtId="44" fontId="7" fillId="0" borderId="8" xfId="2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5" fontId="14" fillId="0" borderId="18" xfId="0" quotePrefix="1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5" fontId="7" fillId="0" borderId="20" xfId="2" applyNumberFormat="1" applyFont="1" applyBorder="1" applyAlignment="1">
      <alignment horizontal="center" vertical="center"/>
    </xf>
    <xf numFmtId="165" fontId="7" fillId="0" borderId="21" xfId="2" applyNumberFormat="1" applyFont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5" fontId="7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4" fontId="7" fillId="0" borderId="0" xfId="2" applyNumberFormat="1" applyFont="1" applyBorder="1" applyAlignment="1">
      <alignment horizontal="left" vertical="center"/>
    </xf>
    <xf numFmtId="44" fontId="7" fillId="0" borderId="8" xfId="2" applyNumberFormat="1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Inc"/>
      <sheetName val="FX rate"/>
      <sheetName val="Acct Summary"/>
    </sheetNames>
    <sheetDataSet>
      <sheetData sheetId="0">
        <row r="55">
          <cell r="F55">
            <v>191.60679609000002</v>
          </cell>
        </row>
        <row r="56">
          <cell r="F56">
            <v>1737.5605458900002</v>
          </cell>
        </row>
        <row r="57">
          <cell r="F57">
            <v>736.47841389000007</v>
          </cell>
        </row>
        <row r="59">
          <cell r="F59">
            <v>2159.8320000000003</v>
          </cell>
        </row>
        <row r="60">
          <cell r="F60">
            <v>1241.31754557</v>
          </cell>
        </row>
        <row r="61">
          <cell r="F61">
            <v>0</v>
          </cell>
        </row>
        <row r="64">
          <cell r="F64">
            <v>395.16826230000004</v>
          </cell>
        </row>
        <row r="65">
          <cell r="F65">
            <v>747.74193777000005</v>
          </cell>
        </row>
        <row r="67">
          <cell r="F67">
            <v>193.22848864000002</v>
          </cell>
        </row>
      </sheetData>
      <sheetData sheetId="1">
        <row r="45">
          <cell r="D45">
            <v>701.85286615999996</v>
          </cell>
          <cell r="F45">
            <v>57.588399999999993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F10" sqref="F10"/>
    </sheetView>
  </sheetViews>
  <sheetFormatPr defaultColWidth="9" defaultRowHeight="14.5"/>
  <cols>
    <col min="1" max="1" width="10.81640625" style="3" customWidth="1"/>
    <col min="2" max="2" width="38.1796875" style="3" customWidth="1"/>
    <col min="3" max="3" width="9.81640625" style="3" customWidth="1"/>
    <col min="4" max="4" width="10.7265625" style="3" customWidth="1"/>
    <col min="5" max="5" width="10.1796875" style="3" customWidth="1"/>
    <col min="6" max="6" width="14" style="3" customWidth="1"/>
    <col min="7" max="16384" width="9" style="3"/>
  </cols>
  <sheetData>
    <row r="1" spans="1:7" ht="26.5">
      <c r="A1" s="1" t="s">
        <v>0</v>
      </c>
      <c r="B1" s="1"/>
      <c r="C1" s="1"/>
      <c r="D1" s="1"/>
      <c r="E1" s="1"/>
      <c r="F1" s="1"/>
      <c r="G1" s="2"/>
    </row>
    <row r="2" spans="1:7" ht="15" customHeight="1">
      <c r="A2" s="4" t="s">
        <v>1</v>
      </c>
      <c r="B2" s="4"/>
      <c r="C2" s="4"/>
      <c r="D2" s="4"/>
      <c r="E2" s="4"/>
      <c r="F2" s="4"/>
      <c r="G2" s="2"/>
    </row>
    <row r="3" spans="1:7" ht="15" customHeight="1">
      <c r="A3" s="5"/>
      <c r="B3" s="5"/>
      <c r="C3" s="5"/>
      <c r="D3" s="5"/>
      <c r="E3" s="5"/>
      <c r="F3" s="5"/>
      <c r="G3" s="2"/>
    </row>
    <row r="4" spans="1:7" ht="15" customHeight="1">
      <c r="A4" s="5"/>
      <c r="B4" s="5"/>
      <c r="C4" s="5"/>
      <c r="D4" s="5"/>
      <c r="E4" s="5"/>
      <c r="F4" s="5"/>
      <c r="G4" s="2"/>
    </row>
    <row r="5" spans="1:7" ht="15" customHeight="1">
      <c r="A5" s="6"/>
      <c r="B5" s="7"/>
      <c r="C5" s="7"/>
      <c r="D5" s="7"/>
      <c r="E5" s="7"/>
      <c r="F5" s="7"/>
      <c r="G5" s="8"/>
    </row>
    <row r="6" spans="1:7" ht="15" customHeight="1">
      <c r="A6" s="6"/>
      <c r="B6" s="7"/>
      <c r="C6" s="7"/>
      <c r="D6" s="7"/>
      <c r="E6" s="7"/>
      <c r="F6" s="7"/>
      <c r="G6" s="8"/>
    </row>
    <row r="7" spans="1:7" ht="15" customHeight="1">
      <c r="A7" s="9" t="s">
        <v>2</v>
      </c>
      <c r="B7" s="7"/>
      <c r="C7" s="7"/>
      <c r="D7" s="7"/>
      <c r="E7" s="7"/>
      <c r="F7" s="7"/>
      <c r="G7" s="8"/>
    </row>
    <row r="8" spans="1:7" ht="15" customHeight="1">
      <c r="A8" s="6"/>
      <c r="B8" s="7"/>
      <c r="C8" s="10" t="s">
        <v>3</v>
      </c>
      <c r="D8" s="7"/>
      <c r="E8" s="7"/>
      <c r="F8" s="7"/>
      <c r="G8" s="8"/>
    </row>
    <row r="9" spans="1:7" ht="15" customHeight="1">
      <c r="A9" s="6"/>
      <c r="B9" s="11" t="s">
        <v>4</v>
      </c>
      <c r="C9" s="12"/>
      <c r="D9" s="13"/>
      <c r="E9" s="13"/>
      <c r="F9" s="7"/>
      <c r="G9" s="8"/>
    </row>
    <row r="10" spans="1:7" ht="15" customHeight="1">
      <c r="A10" s="6"/>
      <c r="B10" s="14" t="s">
        <v>5</v>
      </c>
      <c r="C10" s="12">
        <f>D10/E16</f>
        <v>0.92417004109983769</v>
      </c>
      <c r="D10" s="13">
        <f>[1]Inc!D45</f>
        <v>701.85286615999996</v>
      </c>
      <c r="E10" s="13"/>
      <c r="F10" s="7"/>
      <c r="G10" s="8"/>
    </row>
    <row r="11" spans="1:7" ht="15" customHeight="1">
      <c r="A11" s="6"/>
      <c r="B11" s="14" t="s">
        <v>6</v>
      </c>
      <c r="C11" s="12">
        <f>D11/E16</f>
        <v>7.5829958900162267E-2</v>
      </c>
      <c r="D11" s="13">
        <f>[1]Inc!F45</f>
        <v>57.588399999999993</v>
      </c>
      <c r="E11" s="13"/>
      <c r="F11" s="7"/>
      <c r="G11" s="8"/>
    </row>
    <row r="12" spans="1:7" ht="15" customHeight="1">
      <c r="A12" s="15"/>
      <c r="B12" s="11" t="s">
        <v>7</v>
      </c>
      <c r="C12" s="12"/>
      <c r="D12" s="13">
        <v>0</v>
      </c>
      <c r="E12" s="13"/>
      <c r="F12" s="7"/>
      <c r="G12" s="8"/>
    </row>
    <row r="13" spans="1:7" ht="15" customHeight="1">
      <c r="A13" s="15"/>
      <c r="B13" s="16" t="s">
        <v>8</v>
      </c>
      <c r="C13" s="12"/>
      <c r="D13" s="13">
        <f>[1]Inc!D41</f>
        <v>0</v>
      </c>
      <c r="E13" s="13"/>
      <c r="F13" s="7"/>
      <c r="G13" s="8"/>
    </row>
    <row r="14" spans="1:7" ht="15" customHeight="1">
      <c r="A14" s="15"/>
      <c r="C14" s="17"/>
      <c r="D14" s="18"/>
      <c r="E14" s="18"/>
      <c r="F14" s="7"/>
      <c r="G14" s="8"/>
    </row>
    <row r="15" spans="1:7" ht="15" customHeight="1" thickBot="1">
      <c r="A15" s="15"/>
      <c r="B15" s="19"/>
      <c r="C15" s="20"/>
      <c r="D15" s="21"/>
      <c r="E15" s="21"/>
      <c r="F15" s="7"/>
      <c r="G15" s="8"/>
    </row>
    <row r="16" spans="1:7" ht="15" customHeight="1" thickBot="1">
      <c r="A16" s="15"/>
      <c r="B16" s="7"/>
      <c r="C16" s="22">
        <f>SUM(C9:C13)</f>
        <v>1</v>
      </c>
      <c r="D16" s="13" t="s">
        <v>9</v>
      </c>
      <c r="E16" s="23">
        <f>SUM(D10:D15)</f>
        <v>759.44126615999994</v>
      </c>
      <c r="F16" s="7"/>
      <c r="G16" s="8"/>
    </row>
    <row r="17" spans="1:9" ht="15" customHeight="1" thickTop="1">
      <c r="A17" s="15"/>
      <c r="B17" s="7"/>
      <c r="C17" s="22"/>
      <c r="D17" s="13"/>
      <c r="E17" s="18"/>
      <c r="F17" s="7"/>
      <c r="G17" s="8"/>
    </row>
    <row r="18" spans="1:9" ht="15" customHeight="1">
      <c r="A18" s="9" t="s">
        <v>10</v>
      </c>
      <c r="B18" s="7"/>
      <c r="C18" s="7"/>
      <c r="D18" s="13"/>
      <c r="E18" s="18"/>
      <c r="F18" s="7"/>
      <c r="G18" s="8"/>
    </row>
    <row r="19" spans="1:9" ht="15" customHeight="1">
      <c r="A19" s="15"/>
      <c r="B19" s="7"/>
      <c r="C19" s="10" t="s">
        <v>3</v>
      </c>
      <c r="D19" s="7"/>
      <c r="E19" s="7"/>
      <c r="F19" s="7"/>
      <c r="G19" s="8"/>
      <c r="I19" s="24"/>
    </row>
    <row r="20" spans="1:9" ht="15" customHeight="1">
      <c r="A20" s="6"/>
      <c r="B20" s="14" t="s">
        <v>11</v>
      </c>
      <c r="C20" s="12">
        <f>D20/$E$30</f>
        <v>2.6101609023814188E-2</v>
      </c>
      <c r="D20" s="25">
        <f>[1]Exp!F67</f>
        <v>193.22848864000002</v>
      </c>
      <c r="E20" s="7"/>
      <c r="F20" s="6"/>
      <c r="G20" s="8"/>
      <c r="I20" s="24"/>
    </row>
    <row r="21" spans="1:9" ht="15" customHeight="1">
      <c r="A21" s="15"/>
      <c r="B21" s="14" t="s">
        <v>12</v>
      </c>
      <c r="C21" s="12">
        <f>D21/$E$30</f>
        <v>2.5882548236272687E-2</v>
      </c>
      <c r="D21" s="25">
        <f>[1]Exp!F55</f>
        <v>191.60679609000002</v>
      </c>
      <c r="E21" s="7"/>
      <c r="F21" s="6"/>
      <c r="G21" s="8"/>
    </row>
    <row r="22" spans="1:9" ht="15" customHeight="1">
      <c r="A22" s="15"/>
      <c r="B22" s="14" t="s">
        <v>13</v>
      </c>
      <c r="C22" s="12">
        <f>D22/$E$30</f>
        <v>0.16767913197951506</v>
      </c>
      <c r="D22" s="25">
        <f>[1]Exp!F60</f>
        <v>1241.31754557</v>
      </c>
      <c r="E22" s="7"/>
      <c r="F22" s="6"/>
      <c r="G22" s="8"/>
    </row>
    <row r="23" spans="1:9" ht="15" customHeight="1">
      <c r="A23" s="15"/>
      <c r="B23" s="14" t="s">
        <v>14</v>
      </c>
      <c r="C23" s="12">
        <f>D23/$E$30</f>
        <v>0</v>
      </c>
      <c r="D23" s="25">
        <f>[1]Exp!F61</f>
        <v>0</v>
      </c>
      <c r="E23" s="7"/>
      <c r="F23" s="6"/>
      <c r="G23" s="8"/>
    </row>
    <row r="24" spans="1:9" ht="15" customHeight="1">
      <c r="A24" s="15"/>
      <c r="B24" s="14" t="s">
        <v>15</v>
      </c>
      <c r="C24" s="12">
        <f t="shared" ref="C24:C28" si="0">D24/$E$30</f>
        <v>0.29175351325214738</v>
      </c>
      <c r="D24" s="25">
        <f>[1]Exp!F59</f>
        <v>2159.8320000000003</v>
      </c>
      <c r="E24" s="7"/>
      <c r="F24" s="6"/>
      <c r="G24" s="8"/>
      <c r="I24" s="24"/>
    </row>
    <row r="25" spans="1:9" ht="15" customHeight="1">
      <c r="A25" s="15"/>
      <c r="B25" s="14" t="s">
        <v>16</v>
      </c>
      <c r="C25" s="12">
        <f t="shared" si="0"/>
        <v>5.3379952168396007E-2</v>
      </c>
      <c r="D25" s="25">
        <f>[1]Exp!F64</f>
        <v>395.16826230000004</v>
      </c>
      <c r="E25" s="7"/>
      <c r="F25" s="6"/>
      <c r="G25" s="8"/>
      <c r="H25" s="26"/>
      <c r="I25" s="24"/>
    </row>
    <row r="26" spans="1:9" ht="15" customHeight="1">
      <c r="A26" s="15"/>
      <c r="B26" s="27" t="s">
        <v>17</v>
      </c>
      <c r="C26" s="12">
        <f t="shared" si="0"/>
        <v>0.23471241918432845</v>
      </c>
      <c r="D26" s="25">
        <f>[1]Exp!F56</f>
        <v>1737.5605458900002</v>
      </c>
      <c r="E26" s="7"/>
      <c r="F26" s="6" t="s">
        <v>18</v>
      </c>
      <c r="G26" s="8"/>
      <c r="I26" s="24"/>
    </row>
    <row r="27" spans="1:9" ht="15" customHeight="1">
      <c r="A27" s="6"/>
      <c r="B27" s="14" t="s">
        <v>19</v>
      </c>
      <c r="C27" s="12">
        <f t="shared" si="0"/>
        <v>9.9484665791958152E-2</v>
      </c>
      <c r="D27" s="25">
        <f>[1]Exp!F57</f>
        <v>736.47841389000007</v>
      </c>
      <c r="E27" s="7"/>
      <c r="F27" s="6"/>
      <c r="G27" s="8"/>
    </row>
    <row r="28" spans="1:9" ht="15" customHeight="1">
      <c r="A28" s="6"/>
      <c r="B28" s="14" t="s">
        <v>20</v>
      </c>
      <c r="C28" s="12">
        <f t="shared" si="0"/>
        <v>0.1010061603635681</v>
      </c>
      <c r="D28" s="25">
        <f>[1]Exp!F65</f>
        <v>747.74193777000005</v>
      </c>
      <c r="E28" s="7"/>
      <c r="F28" s="6"/>
      <c r="G28" s="8"/>
    </row>
    <row r="29" spans="1:9" ht="15" customHeight="1" thickBot="1">
      <c r="A29" s="6"/>
      <c r="B29" s="28"/>
      <c r="C29" s="20"/>
      <c r="D29" s="29"/>
      <c r="E29" s="30"/>
      <c r="F29" s="6"/>
      <c r="G29" s="8"/>
      <c r="I29" s="24"/>
    </row>
    <row r="30" spans="1:9" ht="15" customHeight="1" thickBot="1">
      <c r="A30" s="6"/>
      <c r="B30" s="25" t="s">
        <v>21</v>
      </c>
      <c r="C30" s="22">
        <f>SUM(C20:C29)</f>
        <v>1</v>
      </c>
      <c r="E30" s="31">
        <f>SUM(D20:D29)</f>
        <v>7402.9339901500007</v>
      </c>
      <c r="F30" s="6"/>
      <c r="G30" s="8"/>
      <c r="I30" s="24"/>
    </row>
    <row r="31" spans="1:9" ht="15" customHeight="1" thickTop="1">
      <c r="A31" s="6"/>
      <c r="B31" s="7"/>
      <c r="C31" s="7"/>
      <c r="D31" s="7"/>
      <c r="E31" s="25"/>
      <c r="F31" s="32"/>
      <c r="G31" s="8"/>
      <c r="I31" s="24"/>
    </row>
    <row r="32" spans="1:9" ht="15" customHeight="1" thickBot="1">
      <c r="A32" s="9" t="s">
        <v>22</v>
      </c>
      <c r="B32" s="6"/>
      <c r="C32" s="6"/>
      <c r="D32" s="33"/>
      <c r="E32" s="34" t="s">
        <v>23</v>
      </c>
      <c r="F32" s="35">
        <f>E16-E30</f>
        <v>-6643.4927239900007</v>
      </c>
      <c r="G32" s="10"/>
      <c r="I32" s="36"/>
    </row>
    <row r="33" spans="1:9" ht="15" customHeight="1" thickTop="1">
      <c r="A33" s="9"/>
      <c r="B33" s="6"/>
      <c r="C33" s="6"/>
      <c r="D33" s="33"/>
      <c r="E33" s="34"/>
      <c r="F33" s="37"/>
      <c r="G33" s="10"/>
      <c r="I33" s="36"/>
    </row>
    <row r="34" spans="1:9" ht="15" customHeight="1">
      <c r="A34" s="9"/>
      <c r="B34" s="6"/>
      <c r="C34" s="6"/>
      <c r="D34" s="33"/>
      <c r="E34" s="34"/>
      <c r="F34" s="37"/>
      <c r="G34" s="10"/>
      <c r="I34" s="36"/>
    </row>
    <row r="35" spans="1:9" ht="15" customHeight="1">
      <c r="A35" s="9"/>
      <c r="B35" s="6"/>
      <c r="C35" s="6"/>
      <c r="D35" s="33"/>
      <c r="E35" s="34"/>
      <c r="F35" s="37"/>
      <c r="G35" s="10"/>
      <c r="I35" s="36"/>
    </row>
    <row r="36" spans="1:9" ht="15" customHeight="1" thickBot="1">
      <c r="A36" s="6"/>
      <c r="B36" s="6"/>
      <c r="C36" s="6"/>
      <c r="D36" s="6"/>
      <c r="E36" s="38"/>
      <c r="F36" s="39"/>
      <c r="G36" s="10"/>
    </row>
    <row r="37" spans="1:9" ht="15" customHeight="1">
      <c r="A37" s="40" t="s">
        <v>24</v>
      </c>
      <c r="B37" s="41"/>
      <c r="C37" s="41"/>
      <c r="D37" s="42"/>
      <c r="E37" s="6"/>
      <c r="F37" s="6"/>
      <c r="G37" s="43"/>
    </row>
    <row r="38" spans="1:9" ht="15" customHeight="1">
      <c r="A38" s="44"/>
      <c r="B38" s="6"/>
      <c r="C38" s="6"/>
      <c r="D38" s="45"/>
      <c r="E38" s="6"/>
      <c r="F38" s="6"/>
      <c r="G38" s="43"/>
    </row>
    <row r="39" spans="1:9" ht="15" customHeight="1">
      <c r="A39" s="46" t="s">
        <v>25</v>
      </c>
      <c r="B39" s="47" t="s">
        <v>26</v>
      </c>
      <c r="C39" s="48">
        <v>15185.35</v>
      </c>
      <c r="D39" s="49"/>
      <c r="E39" s="6"/>
      <c r="F39" s="6"/>
      <c r="G39" s="43"/>
    </row>
    <row r="40" spans="1:9" ht="15" customHeight="1">
      <c r="A40" s="50"/>
      <c r="B40" s="51"/>
      <c r="C40" s="51"/>
      <c r="D40" s="52"/>
      <c r="E40" s="6"/>
      <c r="F40" s="6"/>
      <c r="G40" s="43"/>
    </row>
    <row r="41" spans="1:9" ht="15" customHeight="1">
      <c r="A41" s="53"/>
      <c r="B41" s="18" t="s">
        <v>27</v>
      </c>
      <c r="C41" s="54"/>
      <c r="D41" s="55"/>
      <c r="E41" s="6"/>
      <c r="F41" s="7"/>
      <c r="G41" s="43"/>
    </row>
    <row r="42" spans="1:9" ht="15" customHeight="1">
      <c r="A42" s="44"/>
      <c r="B42" s="18" t="s">
        <v>28</v>
      </c>
      <c r="C42" s="54">
        <v>-5000</v>
      </c>
      <c r="D42" s="55"/>
      <c r="E42" s="6"/>
      <c r="F42" s="7"/>
      <c r="G42" s="43"/>
    </row>
    <row r="43" spans="1:9" ht="15" customHeight="1">
      <c r="A43" s="56"/>
      <c r="B43" s="57"/>
      <c r="C43" s="57"/>
      <c r="D43" s="58"/>
      <c r="E43" s="7"/>
      <c r="F43" s="7"/>
      <c r="G43" s="8"/>
    </row>
    <row r="44" spans="1:9" ht="15" customHeight="1" thickBot="1">
      <c r="A44" s="59" t="s">
        <v>29</v>
      </c>
      <c r="B44" s="60" t="s">
        <v>30</v>
      </c>
      <c r="C44" s="61">
        <f>C39+C41+C42</f>
        <v>10185.35</v>
      </c>
      <c r="D44" s="62"/>
      <c r="E44" s="7"/>
      <c r="F44" s="7"/>
      <c r="G44" s="8"/>
    </row>
    <row r="45" spans="1:9" ht="15" customHeight="1" thickBot="1">
      <c r="A45" s="6"/>
      <c r="B45" s="7"/>
      <c r="C45" s="7"/>
      <c r="D45" s="7"/>
      <c r="E45" s="7"/>
      <c r="F45" s="63"/>
      <c r="G45" s="8"/>
    </row>
    <row r="46" spans="1:9" ht="15" customHeight="1">
      <c r="A46" s="40" t="s">
        <v>31</v>
      </c>
      <c r="B46" s="41"/>
      <c r="C46" s="41"/>
      <c r="D46" s="42"/>
      <c r="E46" s="7"/>
      <c r="F46" s="7"/>
      <c r="G46" s="8"/>
    </row>
    <row r="47" spans="1:9" ht="15" customHeight="1">
      <c r="A47" s="44"/>
      <c r="B47" s="6"/>
      <c r="C47" s="6"/>
      <c r="D47" s="45"/>
      <c r="E47" s="7"/>
      <c r="F47" s="7"/>
      <c r="G47" s="8"/>
    </row>
    <row r="48" spans="1:9" ht="15" customHeight="1">
      <c r="A48" s="46" t="s">
        <v>25</v>
      </c>
      <c r="B48" s="47" t="s">
        <v>26</v>
      </c>
      <c r="C48" s="48">
        <v>473.54</v>
      </c>
      <c r="D48" s="49"/>
      <c r="E48" s="7"/>
      <c r="F48" s="64"/>
      <c r="G48" s="8"/>
    </row>
    <row r="49" spans="1:7" ht="15" customHeight="1">
      <c r="A49" s="50"/>
      <c r="B49" s="51"/>
      <c r="C49" s="51"/>
      <c r="D49" s="52"/>
      <c r="E49" s="7"/>
      <c r="F49" s="65"/>
      <c r="G49" s="8"/>
    </row>
    <row r="50" spans="1:7" ht="15" customHeight="1">
      <c r="A50" s="44"/>
      <c r="B50" s="18" t="s">
        <v>27</v>
      </c>
      <c r="C50" s="54">
        <v>659.37</v>
      </c>
      <c r="D50" s="55"/>
      <c r="E50" s="7"/>
      <c r="F50" s="7"/>
      <c r="G50" s="8"/>
    </row>
    <row r="51" spans="1:7" ht="15" customHeight="1">
      <c r="A51" s="44"/>
      <c r="B51" s="18" t="s">
        <v>28</v>
      </c>
      <c r="C51" s="54">
        <v>-14.39</v>
      </c>
      <c r="D51" s="55"/>
      <c r="E51" s="66"/>
      <c r="F51" s="66"/>
      <c r="G51" s="2"/>
    </row>
    <row r="52" spans="1:7" ht="15" customHeight="1">
      <c r="A52" s="56"/>
      <c r="B52" s="57"/>
      <c r="C52" s="57"/>
      <c r="D52" s="58"/>
      <c r="E52" s="66"/>
      <c r="F52" s="66"/>
      <c r="G52" s="2"/>
    </row>
    <row r="53" spans="1:7" ht="18.5" thickBot="1">
      <c r="A53" s="59" t="s">
        <v>29</v>
      </c>
      <c r="B53" s="60" t="s">
        <v>30</v>
      </c>
      <c r="C53" s="61">
        <f>C48+C50+C51</f>
        <v>1118.52</v>
      </c>
      <c r="D53" s="62"/>
      <c r="E53" s="66"/>
      <c r="F53" s="66"/>
      <c r="G53" s="2"/>
    </row>
    <row r="54" spans="1:7" ht="18.5" thickBot="1">
      <c r="A54" s="67"/>
      <c r="B54" s="66"/>
      <c r="C54" s="66"/>
      <c r="D54" s="66"/>
      <c r="E54" s="66"/>
      <c r="F54" s="66"/>
      <c r="G54" s="2"/>
    </row>
    <row r="55" spans="1:7" ht="15.5">
      <c r="A55" s="40" t="s">
        <v>32</v>
      </c>
      <c r="B55" s="41"/>
      <c r="C55" s="41"/>
      <c r="D55" s="42"/>
    </row>
    <row r="56" spans="1:7">
      <c r="A56" s="44"/>
      <c r="B56" s="6"/>
      <c r="C56" s="6"/>
      <c r="D56" s="45"/>
    </row>
    <row r="57" spans="1:7">
      <c r="A57" s="46" t="s">
        <v>25</v>
      </c>
      <c r="B57" s="47" t="s">
        <v>26</v>
      </c>
      <c r="C57" s="48">
        <v>15486.99</v>
      </c>
      <c r="D57" s="49"/>
    </row>
    <row r="58" spans="1:7">
      <c r="A58" s="50">
        <v>76</v>
      </c>
      <c r="B58" s="51"/>
      <c r="C58" s="51"/>
      <c r="D58" s="52"/>
    </row>
    <row r="59" spans="1:7">
      <c r="A59" s="44"/>
      <c r="B59" s="18" t="s">
        <v>27</v>
      </c>
      <c r="C59" s="68">
        <v>18687.5</v>
      </c>
      <c r="D59" s="69"/>
    </row>
    <row r="60" spans="1:7">
      <c r="A60" s="44"/>
      <c r="B60" s="18" t="s">
        <v>28</v>
      </c>
      <c r="C60" s="54">
        <v>-27362.57</v>
      </c>
      <c r="D60" s="55"/>
    </row>
    <row r="61" spans="1:7">
      <c r="A61" s="56"/>
      <c r="B61" s="57"/>
      <c r="C61" s="57"/>
      <c r="D61" s="58"/>
    </row>
    <row r="62" spans="1:7" ht="15" thickBot="1">
      <c r="A62" s="59" t="s">
        <v>29</v>
      </c>
      <c r="B62" s="60" t="s">
        <v>30</v>
      </c>
      <c r="C62" s="61">
        <f>C57+C59+C60</f>
        <v>6811.9199999999983</v>
      </c>
      <c r="D62" s="62"/>
    </row>
    <row r="64" spans="1:7">
      <c r="A64" s="3" t="s">
        <v>33</v>
      </c>
      <c r="B64" s="3" t="s">
        <v>34</v>
      </c>
    </row>
    <row r="65" spans="2:2">
      <c r="B65" s="3" t="s">
        <v>35</v>
      </c>
    </row>
    <row r="66" spans="2:2">
      <c r="B66" s="3" t="s">
        <v>36</v>
      </c>
    </row>
  </sheetData>
  <mergeCells count="23">
    <mergeCell ref="A58:D58"/>
    <mergeCell ref="C59:D59"/>
    <mergeCell ref="C60:D60"/>
    <mergeCell ref="A61:D61"/>
    <mergeCell ref="C62:D62"/>
    <mergeCell ref="C50:D50"/>
    <mergeCell ref="C51:D51"/>
    <mergeCell ref="A52:D52"/>
    <mergeCell ref="C53:D53"/>
    <mergeCell ref="A55:D55"/>
    <mergeCell ref="C57:D57"/>
    <mergeCell ref="C42:D42"/>
    <mergeCell ref="A43:D43"/>
    <mergeCell ref="C44:D44"/>
    <mergeCell ref="A46:D46"/>
    <mergeCell ref="C48:D48"/>
    <mergeCell ref="A49:D49"/>
    <mergeCell ref="A1:F1"/>
    <mergeCell ref="A2:F2"/>
    <mergeCell ref="A37:D37"/>
    <mergeCell ref="C39:D39"/>
    <mergeCell ref="A40:D40"/>
    <mergeCell ref="C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</cp:lastModifiedBy>
  <dcterms:created xsi:type="dcterms:W3CDTF">2025-07-15T23:08:04Z</dcterms:created>
  <dcterms:modified xsi:type="dcterms:W3CDTF">2025-07-15T23:08:41Z</dcterms:modified>
</cp:coreProperties>
</file>